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0111665\Desktop\"/>
    </mc:Choice>
  </mc:AlternateContent>
  <xr:revisionPtr revIDLastSave="0" documentId="8_{D5182D98-0D6C-4CD7-A3AF-0F51F369AC13}" xr6:coauthVersionLast="36" xr6:coauthVersionMax="36" xr10:uidLastSave="{00000000-0000-0000-0000-000000000000}"/>
  <bookViews>
    <workbookView xWindow="0" yWindow="40" windowWidth="22980" windowHeight="9550" xr2:uid="{00000000-000D-0000-FFFF-FFFF00000000}"/>
  </bookViews>
  <sheets>
    <sheet name="Differential AC coupled Calc" sheetId="1" r:id="rId1"/>
    <sheet name="Single-ended AC coupled Calc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N11" i="2" l="1"/>
  <c r="N4" i="2"/>
  <c r="N3" i="2"/>
  <c r="N2" i="2"/>
  <c r="N8" i="2" l="1"/>
  <c r="B18" i="2" s="1"/>
  <c r="N12" i="2"/>
  <c r="N13" i="2" s="1"/>
  <c r="N16" i="2" l="1"/>
  <c r="N17" i="2" s="1"/>
  <c r="B20" i="2" s="1"/>
  <c r="B19" i="2"/>
  <c r="N15" i="2"/>
  <c r="B6" i="2" s="1"/>
  <c r="N11" i="1" l="1"/>
  <c r="N12" i="1" s="1"/>
  <c r="N13" i="1" s="1"/>
  <c r="N14" i="1" s="1"/>
  <c r="B6" i="1" s="1"/>
  <c r="N4" i="1"/>
  <c r="N3" i="1"/>
  <c r="N2" i="1"/>
  <c r="N8" i="1" s="1"/>
  <c r="B17" i="1" s="1"/>
  <c r="B18" i="1" l="1"/>
</calcChain>
</file>

<file path=xl/sharedStrings.xml><?xml version="1.0" encoding="utf-8"?>
<sst xmlns="http://schemas.openxmlformats.org/spreadsheetml/2006/main" count="61" uniqueCount="33">
  <si>
    <t>Device parameters</t>
  </si>
  <si>
    <t>R1</t>
  </si>
  <si>
    <t>R2</t>
  </si>
  <si>
    <t>R3</t>
  </si>
  <si>
    <t>PGA amp INCM</t>
  </si>
  <si>
    <t>R tolerance (in %)</t>
  </si>
  <si>
    <t>Calculations</t>
  </si>
  <si>
    <t>values</t>
  </si>
  <si>
    <t>comments</t>
  </si>
  <si>
    <t>swing margin (in V)</t>
  </si>
  <si>
    <t>Min Vcm needed</t>
  </si>
  <si>
    <t>Vx</t>
  </si>
  <si>
    <t>Current through INXX</t>
  </si>
  <si>
    <t>Max Rext</t>
  </si>
  <si>
    <t>inherent looking in impedance</t>
  </si>
  <si>
    <t>Vcm (in V)</t>
  </si>
  <si>
    <t>Use this section to compute the max Rext allowed for  a given differential input voltage and programmed MICBIAS value</t>
  </si>
  <si>
    <t>Note: Cells in blue are input, Cells in orange are output</t>
  </si>
  <si>
    <t>Parameter</t>
  </si>
  <si>
    <t>Value</t>
  </si>
  <si>
    <t>Programmed MICBIAS voltage (V)</t>
  </si>
  <si>
    <t>Looking in effective input  impedance (Ohms)</t>
  </si>
  <si>
    <t>No. of single-ended channels</t>
  </si>
  <si>
    <t>Max Vcm</t>
  </si>
  <si>
    <t>Max signal amplitude</t>
  </si>
  <si>
    <t>MICBIAS LOAD SINK setting</t>
  </si>
  <si>
    <r>
      <rPr>
        <sz val="11"/>
        <color rgb="FFFF0000"/>
        <rFont val="Calibri"/>
        <family val="2"/>
        <scheme val="minor"/>
      </rPr>
      <t>Max</t>
    </r>
    <r>
      <rPr>
        <sz val="11"/>
        <color theme="1"/>
        <rFont val="Calibri"/>
        <family val="2"/>
        <scheme val="minor"/>
      </rPr>
      <t xml:space="preserve"> Rext allowed (Ohms)</t>
    </r>
  </si>
  <si>
    <r>
      <rPr>
        <sz val="11"/>
        <color rgb="FFFF0000"/>
        <rFont val="Calibri"/>
        <family val="2"/>
        <scheme val="minor"/>
      </rPr>
      <t>Max</t>
    </r>
    <r>
      <rPr>
        <sz val="11"/>
        <color theme="1"/>
        <rFont val="Calibri"/>
        <family val="2"/>
        <scheme val="minor"/>
      </rPr>
      <t xml:space="preserve"> Differential input (Vrms)</t>
    </r>
  </si>
  <si>
    <r>
      <t xml:space="preserve">Rext </t>
    </r>
    <r>
      <rPr>
        <sz val="11"/>
        <color rgb="FFFF0000"/>
        <rFont val="Calibri"/>
        <family val="2"/>
        <scheme val="minor"/>
      </rPr>
      <t>standard value</t>
    </r>
    <r>
      <rPr>
        <sz val="11"/>
        <color theme="1"/>
        <rFont val="Calibri"/>
        <family val="2"/>
        <scheme val="minor"/>
      </rPr>
      <t xml:space="preserve"> chosen (Ohms)</t>
    </r>
  </si>
  <si>
    <t>MICBIAS LOAD SINK setting to be used (in mA)</t>
  </si>
  <si>
    <t>Use this section to compute the Vcm voltage that can be observed at INxx and the effective looking in impedance for a chosen Rext value (Please note that the chosen Rext with tolerance should always be lower than the max Rext value specified earlier)</t>
  </si>
  <si>
    <t>Use this section to compute the Vcm voltage that can be observed at INxx and the effective looking in impedance for a chosen Rext value (Please note that the chosen Rext with tolerance should always be lower than the max Rext value specified earlier). Also depending on the number of single-ended channels used the MICBIAS internal load sink current setting (supported in RevB0 silicon) has to be apprpriately programmed to support higher input single-ended signal swing.</t>
  </si>
  <si>
    <r>
      <rPr>
        <sz val="11"/>
        <color rgb="FFFF0000"/>
        <rFont val="Calibri"/>
        <family val="2"/>
        <scheme val="minor"/>
      </rPr>
      <t>Max</t>
    </r>
    <r>
      <rPr>
        <sz val="11"/>
        <color theme="1"/>
        <rFont val="Calibri"/>
        <family val="2"/>
        <scheme val="minor"/>
      </rPr>
      <t xml:space="preserve"> Single-ended input (Vrms)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</si>
</sst>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0" xfId="0" applyAlignment="1">
      <alignment wrapText="1"/>
    </xf>
    <xf numFmtId="0" fontId="1" fillId="4" borderId="3" xfId="0" applyFont="1" applyFill="1" applyBorder="1"/>
    <xf numFmtId="0" fontId="1" fillId="4" borderId="4" xfId="0" applyFont="1" applyFill="1" applyBorder="1"/>
    <xf numFmtId="0" fontId="0" fillId="0" borderId="5" xfId="0" applyBorder="1"/>
    <xf numFmtId="0" fontId="0" fillId="2" borderId="6" xfId="0" applyFill="1" applyBorder="1"/>
    <xf numFmtId="164" fontId="0" fillId="3" borderId="6" xfId="0" applyNumberFormat="1" applyFill="1" applyBorder="1"/>
    <xf numFmtId="0" fontId="0" fillId="0" borderId="5" xfId="0" applyBorder="1" applyAlignment="1">
      <alignment wrapText="1"/>
    </xf>
    <xf numFmtId="0" fontId="0" fillId="0" borderId="11" xfId="0" applyBorder="1"/>
    <xf numFmtId="0" fontId="0" fillId="2" borderId="12" xfId="0" applyFill="1" applyBorder="1"/>
    <xf numFmtId="0" fontId="0" fillId="0" borderId="6" xfId="0" applyBorder="1"/>
    <xf numFmtId="0" fontId="0" fillId="0" borderId="5" xfId="0" applyFill="1" applyBorder="1"/>
    <xf numFmtId="0" fontId="0" fillId="4" borderId="7" xfId="0" applyFill="1" applyBorder="1" applyAlignment="1">
      <alignment horizontal="left" wrapText="1"/>
    </xf>
    <xf numFmtId="0" fontId="0" fillId="4" borderId="8" xfId="0" applyFill="1" applyBorder="1" applyAlignment="1">
      <alignment horizontal="left" wrapText="1"/>
    </xf>
    <xf numFmtId="0" fontId="2" fillId="4" borderId="9" xfId="0" applyFont="1" applyFill="1" applyBorder="1" applyAlignment="1">
      <alignment horizontal="left" wrapText="1"/>
    </xf>
    <xf numFmtId="0" fontId="2" fillId="4" borderId="1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99061</xdr:colOff>
      <xdr:row>0</xdr:row>
      <xdr:rowOff>50578</xdr:rowOff>
    </xdr:from>
    <xdr:to>
      <xdr:col>16</xdr:col>
      <xdr:colOff>307045</xdr:colOff>
      <xdr:row>22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0586" y="50578"/>
          <a:ext cx="6284934" cy="5159597"/>
        </a:xfrm>
        <a:prstGeom prst="rect">
          <a:avLst/>
        </a:prstGeom>
        <a:ln w="19050">
          <a:solidFill>
            <a:srgbClr val="FF0000"/>
          </a:solidFill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</xdr:colOff>
      <xdr:row>0</xdr:row>
      <xdr:rowOff>32604</xdr:rowOff>
    </xdr:from>
    <xdr:to>
      <xdr:col>17</xdr:col>
      <xdr:colOff>588517</xdr:colOff>
      <xdr:row>24</xdr:row>
      <xdr:rowOff>137160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9640" y="32604"/>
          <a:ext cx="7263637" cy="6215796"/>
        </a:xfrm>
        <a:prstGeom prst="rect">
          <a:avLst/>
        </a:prstGeom>
        <a:ln w="19050">
          <a:solidFill>
            <a:srgbClr val="FF0000"/>
          </a:solidFill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workbookViewId="0">
      <selection activeCell="C34" sqref="C34"/>
    </sheetView>
  </sheetViews>
  <sheetFormatPr defaultRowHeight="14.5" x14ac:dyDescent="0.35"/>
  <cols>
    <col min="1" max="1" width="42.453125" bestFit="1" customWidth="1"/>
    <col min="2" max="2" width="17.08984375" customWidth="1"/>
    <col min="12" max="12" width="8.90625" customWidth="1"/>
    <col min="13" max="13" width="18.453125" hidden="1" customWidth="1"/>
    <col min="14" max="14" width="8.90625" hidden="1" customWidth="1"/>
    <col min="15" max="15" width="27.36328125" hidden="1" customWidth="1"/>
  </cols>
  <sheetData>
    <row r="1" spans="1:15" x14ac:dyDescent="0.35">
      <c r="A1" s="5" t="s">
        <v>18</v>
      </c>
      <c r="B1" s="6" t="s">
        <v>19</v>
      </c>
      <c r="M1" s="1" t="s">
        <v>0</v>
      </c>
      <c r="N1" s="1" t="s">
        <v>7</v>
      </c>
      <c r="O1" s="1" t="s">
        <v>8</v>
      </c>
    </row>
    <row r="2" spans="1:15" x14ac:dyDescent="0.35">
      <c r="A2" s="2"/>
      <c r="B2" s="3"/>
      <c r="M2" t="s">
        <v>1</v>
      </c>
      <c r="N2">
        <f>20000*$N$6</f>
        <v>16000</v>
      </c>
    </row>
    <row r="3" spans="1:15" x14ac:dyDescent="0.35">
      <c r="A3" s="7" t="s">
        <v>27</v>
      </c>
      <c r="B3" s="8">
        <v>4</v>
      </c>
      <c r="M3" t="s">
        <v>2</v>
      </c>
      <c r="N3">
        <f>10000*$N$6</f>
        <v>8000</v>
      </c>
    </row>
    <row r="4" spans="1:15" x14ac:dyDescent="0.35">
      <c r="A4" s="7" t="s">
        <v>20</v>
      </c>
      <c r="B4" s="8">
        <v>8</v>
      </c>
      <c r="M4" t="s">
        <v>3</v>
      </c>
      <c r="N4">
        <f>10000*$N$6</f>
        <v>8000</v>
      </c>
    </row>
    <row r="5" spans="1:15" x14ac:dyDescent="0.35">
      <c r="A5" s="2"/>
      <c r="B5" s="3"/>
      <c r="M5" t="s">
        <v>4</v>
      </c>
      <c r="N5">
        <v>1.35</v>
      </c>
    </row>
    <row r="6" spans="1:15" x14ac:dyDescent="0.35">
      <c r="A6" s="7" t="s">
        <v>26</v>
      </c>
      <c r="B6" s="9">
        <f>N14</f>
        <v>40549.994729651196</v>
      </c>
      <c r="M6" t="s">
        <v>5</v>
      </c>
      <c r="N6">
        <v>0.8</v>
      </c>
    </row>
    <row r="7" spans="1:15" x14ac:dyDescent="0.35">
      <c r="A7" s="2"/>
      <c r="B7" s="3"/>
      <c r="M7" t="s">
        <v>9</v>
      </c>
      <c r="N7">
        <v>0.2</v>
      </c>
    </row>
    <row r="8" spans="1:15" ht="29.5" thickBot="1" x14ac:dyDescent="0.4">
      <c r="A8" s="15" t="s">
        <v>16</v>
      </c>
      <c r="B8" s="16"/>
      <c r="M8" s="4" t="s">
        <v>14</v>
      </c>
      <c r="N8">
        <f>N2+((N3*N4)/(N3+N4))</f>
        <v>20000</v>
      </c>
    </row>
    <row r="10" spans="1:15" x14ac:dyDescent="0.35">
      <c r="M10" s="1" t="s">
        <v>6</v>
      </c>
    </row>
    <row r="11" spans="1:15" x14ac:dyDescent="0.35">
      <c r="M11" t="s">
        <v>10</v>
      </c>
      <c r="N11">
        <f>(($B$3/2)*SQRT(2))+$N$7</f>
        <v>3.0284271247461905</v>
      </c>
    </row>
    <row r="12" spans="1:15" ht="15" thickBot="1" x14ac:dyDescent="0.4">
      <c r="M12" t="s">
        <v>11</v>
      </c>
      <c r="N12">
        <f>(N5*(N2/N4)+N11)/(1+(N2/N4)+(N2/N3))</f>
        <v>1.1456854249492381</v>
      </c>
    </row>
    <row r="13" spans="1:15" x14ac:dyDescent="0.35">
      <c r="A13" s="5" t="s">
        <v>18</v>
      </c>
      <c r="B13" s="6" t="s">
        <v>19</v>
      </c>
      <c r="M13" t="s">
        <v>12</v>
      </c>
      <c r="N13">
        <f>(N11-N12)/N2</f>
        <v>1.1767135623730953E-4</v>
      </c>
    </row>
    <row r="14" spans="1:15" x14ac:dyDescent="0.35">
      <c r="A14" s="7"/>
      <c r="B14" s="13"/>
      <c r="M14" t="s">
        <v>13</v>
      </c>
      <c r="N14">
        <f>(($B$4-N7)-N11)/N13</f>
        <v>40549.994729651196</v>
      </c>
    </row>
    <row r="15" spans="1:15" x14ac:dyDescent="0.35">
      <c r="A15" s="11" t="s">
        <v>28</v>
      </c>
      <c r="B15" s="12">
        <v>36500</v>
      </c>
    </row>
    <row r="16" spans="1:15" x14ac:dyDescent="0.35">
      <c r="A16" s="2"/>
      <c r="B16" s="3"/>
    </row>
    <row r="17" spans="1:2" x14ac:dyDescent="0.35">
      <c r="A17" s="14" t="s">
        <v>21</v>
      </c>
      <c r="B17" s="9">
        <f>(N8*B15)/(N8+B15)</f>
        <v>12920.353982300885</v>
      </c>
    </row>
    <row r="18" spans="1:2" x14ac:dyDescent="0.35">
      <c r="A18" s="14" t="s">
        <v>15</v>
      </c>
      <c r="B18" s="9">
        <f>B4-(N13*B15)</f>
        <v>3.704995497338202</v>
      </c>
    </row>
    <row r="19" spans="1:2" x14ac:dyDescent="0.35">
      <c r="A19" s="2"/>
      <c r="B19" s="3"/>
    </row>
    <row r="20" spans="1:2" ht="65.25" customHeight="1" thickBot="1" x14ac:dyDescent="0.4">
      <c r="A20" s="15" t="s">
        <v>30</v>
      </c>
      <c r="B20" s="16"/>
    </row>
    <row r="23" spans="1:2" x14ac:dyDescent="0.35">
      <c r="A23" s="17" t="s">
        <v>17</v>
      </c>
      <c r="B23" s="18"/>
    </row>
  </sheetData>
  <mergeCells count="3">
    <mergeCell ref="A8:B8"/>
    <mergeCell ref="A20:B20"/>
    <mergeCell ref="A23:B2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5"/>
  <sheetViews>
    <sheetView workbookViewId="0">
      <selection activeCell="B17" sqref="B17"/>
    </sheetView>
  </sheetViews>
  <sheetFormatPr defaultRowHeight="14.5" x14ac:dyDescent="0.35"/>
  <cols>
    <col min="1" max="1" width="42.6328125" bestFit="1" customWidth="1"/>
    <col min="2" max="2" width="17.08984375" customWidth="1"/>
    <col min="12" max="12" width="8.90625" customWidth="1"/>
    <col min="13" max="13" width="18.453125" hidden="1" customWidth="1"/>
    <col min="14" max="14" width="8.90625" hidden="1" customWidth="1"/>
    <col min="15" max="15" width="27.36328125" hidden="1" customWidth="1"/>
  </cols>
  <sheetData>
    <row r="1" spans="1:15" x14ac:dyDescent="0.35">
      <c r="A1" s="5" t="s">
        <v>18</v>
      </c>
      <c r="B1" s="6" t="s">
        <v>19</v>
      </c>
      <c r="M1" s="1" t="s">
        <v>0</v>
      </c>
      <c r="N1" s="1" t="s">
        <v>7</v>
      </c>
      <c r="O1" s="1" t="s">
        <v>8</v>
      </c>
    </row>
    <row r="2" spans="1:15" x14ac:dyDescent="0.35">
      <c r="A2" s="2"/>
      <c r="B2" s="3"/>
      <c r="M2" t="s">
        <v>1</v>
      </c>
      <c r="N2">
        <f>20000*$N$6</f>
        <v>16000</v>
      </c>
    </row>
    <row r="3" spans="1:15" x14ac:dyDescent="0.35">
      <c r="A3" s="7" t="s">
        <v>32</v>
      </c>
      <c r="B3" s="8">
        <v>3</v>
      </c>
      <c r="M3" t="s">
        <v>2</v>
      </c>
      <c r="N3">
        <f>10000*$N$6</f>
        <v>8000</v>
      </c>
    </row>
    <row r="4" spans="1:15" x14ac:dyDescent="0.35">
      <c r="A4" s="7" t="s">
        <v>20</v>
      </c>
      <c r="B4" s="8">
        <v>8</v>
      </c>
      <c r="M4" t="s">
        <v>3</v>
      </c>
      <c r="N4">
        <f>10000*$N$6</f>
        <v>8000</v>
      </c>
    </row>
    <row r="5" spans="1:15" x14ac:dyDescent="0.35">
      <c r="A5" s="2"/>
      <c r="B5" s="3"/>
      <c r="M5" t="s">
        <v>4</v>
      </c>
      <c r="N5">
        <v>1.35</v>
      </c>
    </row>
    <row r="6" spans="1:15" x14ac:dyDescent="0.35">
      <c r="A6" s="7" t="s">
        <v>26</v>
      </c>
      <c r="B6" s="9">
        <f>N15</f>
        <v>17822.078014810533</v>
      </c>
      <c r="M6" t="s">
        <v>5</v>
      </c>
      <c r="N6">
        <v>0.8</v>
      </c>
    </row>
    <row r="7" spans="1:15" x14ac:dyDescent="0.35">
      <c r="A7" s="2"/>
      <c r="B7" s="3"/>
      <c r="M7" t="s">
        <v>9</v>
      </c>
      <c r="N7">
        <v>0.2</v>
      </c>
    </row>
    <row r="8" spans="1:15" ht="29.5" thickBot="1" x14ac:dyDescent="0.4">
      <c r="A8" s="15" t="s">
        <v>16</v>
      </c>
      <c r="B8" s="16"/>
      <c r="M8" s="4" t="s">
        <v>14</v>
      </c>
      <c r="N8">
        <f>N2+((N3*N4)/(N3+N4))</f>
        <v>20000</v>
      </c>
    </row>
    <row r="10" spans="1:15" x14ac:dyDescent="0.35">
      <c r="M10" s="1" t="s">
        <v>6</v>
      </c>
    </row>
    <row r="11" spans="1:15" x14ac:dyDescent="0.35">
      <c r="M11" t="s">
        <v>10</v>
      </c>
      <c r="N11">
        <f>(($B$3/1)*SQRT(2))+$N$7</f>
        <v>4.4426406871192858</v>
      </c>
    </row>
    <row r="12" spans="1:15" ht="15" thickBot="1" x14ac:dyDescent="0.4">
      <c r="M12" t="s">
        <v>11</v>
      </c>
      <c r="N12">
        <f>(N5*(N2/N4)+N11)/(1+(N2/N4)+(N2/N3))</f>
        <v>1.4285281374238572</v>
      </c>
    </row>
    <row r="13" spans="1:15" x14ac:dyDescent="0.35">
      <c r="A13" s="5" t="s">
        <v>18</v>
      </c>
      <c r="B13" s="6" t="s">
        <v>19</v>
      </c>
      <c r="M13" t="s">
        <v>12</v>
      </c>
      <c r="N13">
        <f>(N11-N12)/N2</f>
        <v>1.8838203435596429E-4</v>
      </c>
    </row>
    <row r="14" spans="1:15" x14ac:dyDescent="0.35">
      <c r="A14" s="7"/>
      <c r="B14" s="13"/>
    </row>
    <row r="15" spans="1:15" x14ac:dyDescent="0.35">
      <c r="A15" s="11" t="s">
        <v>28</v>
      </c>
      <c r="B15" s="12">
        <v>15400</v>
      </c>
      <c r="M15" t="s">
        <v>13</v>
      </c>
      <c r="N15">
        <f>(($B$4-N7)-N11)/N13</f>
        <v>17822.078014810533</v>
      </c>
    </row>
    <row r="16" spans="1:15" x14ac:dyDescent="0.35">
      <c r="A16" s="7" t="s">
        <v>22</v>
      </c>
      <c r="B16" s="8">
        <v>4</v>
      </c>
      <c r="M16" t="s">
        <v>23</v>
      </c>
      <c r="N16">
        <f>(B4-(N13*B15*N6))</f>
        <v>5.6791333367345196</v>
      </c>
    </row>
    <row r="17" spans="1:14" x14ac:dyDescent="0.35">
      <c r="A17" s="2"/>
      <c r="B17" s="3"/>
      <c r="M17" t="s">
        <v>24</v>
      </c>
      <c r="N17">
        <f>(B3*SQRT(2))+N16</f>
        <v>9.9217740238538052</v>
      </c>
    </row>
    <row r="18" spans="1:14" ht="16.5" customHeight="1" x14ac:dyDescent="0.35">
      <c r="A18" s="14" t="s">
        <v>21</v>
      </c>
      <c r="B18" s="9">
        <f>(N8*B15)/(N8+B15)</f>
        <v>8700.5649717514116</v>
      </c>
      <c r="M18" s="4" t="s">
        <v>25</v>
      </c>
    </row>
    <row r="19" spans="1:14" x14ac:dyDescent="0.35">
      <c r="A19" s="7" t="s">
        <v>15</v>
      </c>
      <c r="B19" s="9">
        <f>B4-(N13*B15)</f>
        <v>5.0989166709181504</v>
      </c>
    </row>
    <row r="20" spans="1:14" x14ac:dyDescent="0.35">
      <c r="A20" s="10" t="s">
        <v>29</v>
      </c>
      <c r="B20" s="9">
        <f>IF(N17&gt;B4, (((N17-B4)/(B15*N6))*1.2)*B16, 0)*1000</f>
        <v>0.74874312617680727</v>
      </c>
    </row>
    <row r="21" spans="1:14" x14ac:dyDescent="0.35">
      <c r="A21" s="2"/>
      <c r="B21" s="3"/>
    </row>
    <row r="22" spans="1:14" ht="120.75" customHeight="1" thickBot="1" x14ac:dyDescent="0.4">
      <c r="A22" s="15" t="s">
        <v>31</v>
      </c>
      <c r="B22" s="16"/>
    </row>
    <row r="25" spans="1:14" x14ac:dyDescent="0.35">
      <c r="A25" s="17" t="s">
        <v>17</v>
      </c>
      <c r="B25" s="18"/>
    </row>
  </sheetData>
  <mergeCells count="3">
    <mergeCell ref="A8:B8"/>
    <mergeCell ref="A22:B22"/>
    <mergeCell ref="A25:B2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Differential AC coupled Calc</vt:lpstr>
      <vt:lpstr>Single-ended AC coupled Calc</vt:lpstr>
      <vt:lpstr>Sheet3</vt:lpstr>
    </vt:vector>
  </TitlesOfParts>
  <Company>Texas Instruments,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Subramanian, Anand</dc:creator>
  <cp:lastModifiedBy>Chen, Kailyn</cp:lastModifiedBy>
  <dcterms:created xsi:type="dcterms:W3CDTF">2019-08-13T13:29:45Z</dcterms:created>
  <dcterms:modified xsi:type="dcterms:W3CDTF">2022-10-11T06:46:18Z</dcterms:modified>
</cp:coreProperties>
</file>